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&amp;W\WASTEWATER\SRFGrants\Admin\IUP, priority lists, Cap grants\IUPs and Priority Lists\IUP 2026\0 - Website Changes\"/>
    </mc:Choice>
  </mc:AlternateContent>
  <xr:revisionPtr revIDLastSave="0" documentId="13_ncr:1_{F4456F92-9920-45E7-B2B6-6AFE8AE7EC77}" xr6:coauthVersionLast="47" xr6:coauthVersionMax="47" xr10:uidLastSave="{00000000-0000-0000-0000-000000000000}"/>
  <workbookProtection workbookAlgorithmName="SHA-512" workbookHashValue="R+ilmm+2QHq6I4Lq+kyPn8K0iONoovySCIsehNUwz0qvYRhV4w2DbdXmadjrH9G0nlXvdt00LMmScTrGqKjujA==" workbookSaltValue="1J50/INif0uI4rBc9CWXIQ==" workbookSpinCount="100000" lockStructure="1"/>
  <bookViews>
    <workbookView xWindow="28680" yWindow="1710" windowWidth="29040" windowHeight="15720" xr2:uid="{00000000-000D-0000-FFFF-FFFF00000000}"/>
  </bookViews>
  <sheets>
    <sheet name="Calculator" sheetId="1" r:id="rId1"/>
    <sheet name="Instructions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H38" i="1" s="1"/>
  <c r="H41" i="1" l="1"/>
  <c r="H43" i="1" s="1"/>
  <c r="G23" i="1"/>
  <c r="G22" i="1"/>
  <c r="D22" i="1"/>
  <c r="F22" i="1"/>
  <c r="C22" i="1"/>
  <c r="D23" i="1"/>
  <c r="E17" i="1" s="1"/>
  <c r="H19" i="1" l="1"/>
  <c r="H18" i="1"/>
  <c r="H20" i="1"/>
  <c r="H21" i="1"/>
  <c r="E19" i="1"/>
  <c r="E18" i="1"/>
  <c r="E20" i="1"/>
  <c r="E21" i="1"/>
  <c r="H17" i="1"/>
  <c r="H22" i="1" l="1"/>
  <c r="E22" i="1"/>
  <c r="H44" i="1" l="1"/>
  <c r="H45" i="1" s="1"/>
  <c r="H30" i="1"/>
  <c r="H29" i="1"/>
  <c r="H31" i="1" l="1"/>
  <c r="H32" i="1" s="1"/>
</calcChain>
</file>

<file path=xl/sharedStrings.xml><?xml version="1.0" encoding="utf-8"?>
<sst xmlns="http://schemas.openxmlformats.org/spreadsheetml/2006/main" count="109" uniqueCount="106">
  <si>
    <t>Median Household Income (MHI)</t>
  </si>
  <si>
    <t>Type of User</t>
  </si>
  <si>
    <t>Residential</t>
  </si>
  <si>
    <t>Residential Seasonal</t>
  </si>
  <si>
    <t>Commercial</t>
  </si>
  <si>
    <t>Industrial</t>
  </si>
  <si>
    <t>Governmental</t>
  </si>
  <si>
    <t>Number of Users</t>
  </si>
  <si>
    <t>Rate (%)</t>
  </si>
  <si>
    <t>Current Equivalent Dwelling Units (EDUs)</t>
  </si>
  <si>
    <t>User Rate as a % of MHI</t>
  </si>
  <si>
    <t>Applicant:</t>
  </si>
  <si>
    <t>Totals</t>
  </si>
  <si>
    <t>Input cells are in yellow</t>
  </si>
  <si>
    <t>Section B (Equivalent Dwelling Units)</t>
  </si>
  <si>
    <t>Section C  (Current Annual Information)</t>
  </si>
  <si>
    <t>Wastewater Budget - includes reserve account and debt service</t>
  </si>
  <si>
    <t>Line</t>
  </si>
  <si>
    <t>Post Project Estimated Users</t>
  </si>
  <si>
    <t>Post Project Estimated Equivalent Dwelling Units (EDUs)</t>
  </si>
  <si>
    <t>Section D (Post Project Annual Information)</t>
  </si>
  <si>
    <t>Line 1:</t>
  </si>
  <si>
    <t>Line 5:</t>
  </si>
  <si>
    <t>Line 6:</t>
  </si>
  <si>
    <t>Line 7:</t>
  </si>
  <si>
    <t>Line 8:</t>
  </si>
  <si>
    <t>Line 9:</t>
  </si>
  <si>
    <t>Line 10:</t>
  </si>
  <si>
    <t>Line 13:</t>
  </si>
  <si>
    <t>Line 14:</t>
  </si>
  <si>
    <t>Line 15:</t>
  </si>
  <si>
    <t>Line 17:</t>
  </si>
  <si>
    <t>Line 18:</t>
  </si>
  <si>
    <t>Line 19:</t>
  </si>
  <si>
    <t>Line 16:</t>
  </si>
  <si>
    <t>Line 20:</t>
  </si>
  <si>
    <t>Line 21:</t>
  </si>
  <si>
    <t>Line 22:</t>
  </si>
  <si>
    <t>Line 23:</t>
  </si>
  <si>
    <t>Line 24:</t>
  </si>
  <si>
    <t>Line 25:</t>
  </si>
  <si>
    <t>Line 26:</t>
  </si>
  <si>
    <t>Line 29:</t>
  </si>
  <si>
    <t>Line 30:</t>
  </si>
  <si>
    <t>Enter Current and Estimated values for number of seasonal residential users and yearly water usage.</t>
  </si>
  <si>
    <t>Enter Current and Estimated values for number of commercial users and yearly water usage.</t>
  </si>
  <si>
    <t>Enter Current and Estimated values for number of governmental users and yearly water usage.</t>
  </si>
  <si>
    <t>Enter current annual operation &amp; maintenance budget (includes O&amp;M and reserve account, excludes debt service).</t>
  </si>
  <si>
    <t>Enter Current and Estimated values for number of  industrial users and yearly water usage.</t>
  </si>
  <si>
    <t>Lines
6 - 10:</t>
  </si>
  <si>
    <t>Enter Current and Estimated values for number of year around residential users and yearly water usage.</t>
  </si>
  <si>
    <t>Enter Applicant's MHI.  When available, income data shall be prioritized in this order: 1) State approved system-wide income survey, 2) Census Designated Place (CDP) or 3) Town census data using the most current American Community Survey 5-year Estimates.</t>
  </si>
  <si>
    <t>Term (yrs.)</t>
  </si>
  <si>
    <t>Line 11:</t>
  </si>
  <si>
    <t>Calculation: (Sum of Lines 6 thru 10)</t>
  </si>
  <si>
    <t>Enter estimated Remaining Project Funding Needed, Line B. 10 of the Project Cost from the Application.</t>
  </si>
  <si>
    <t>Line 4:</t>
  </si>
  <si>
    <t>Calculation: Calculation of the annual debt service based on borrowing the "Remaining Project Funding Needed" from Line B. 10 of the application at the Term and Rate listed on Lines 2 and 3.</t>
  </si>
  <si>
    <t>Enter additional annual debt service for the project, not shown in Section A.  This is debt service from other funding sources.</t>
  </si>
  <si>
    <t>Project Funding Needed ($)</t>
  </si>
  <si>
    <t>Instructions for the CWSRF Infrastructure User Rate Calculator</t>
  </si>
  <si>
    <t>Project Annual Debt Service</t>
  </si>
  <si>
    <t>Enter the amount of Wastewater Budget from line 13 that is funded by revenues from sewer rates</t>
  </si>
  <si>
    <t>Enter the amount of Wastewater Budget from line 13 that is funded by revenues from general taxation</t>
  </si>
  <si>
    <t>Divide value from line 15 by the # of EDU's to determine portion of annual sewer rate covered by taxation</t>
  </si>
  <si>
    <t>Divide value from line 14 by the # of EDU's to determine portion of annual sewer rate covered by user rates</t>
  </si>
  <si>
    <r>
      <t xml:space="preserve">Annual Sewer Rate per EDU:  </t>
    </r>
    <r>
      <rPr>
        <sz val="11"/>
        <color theme="1"/>
        <rFont val="Calibri"/>
        <family val="2"/>
        <scheme val="minor"/>
      </rPr>
      <t>Add values from line 16 and 17 for the total adjusted sewer rate per EDU</t>
    </r>
  </si>
  <si>
    <t>Current Annual Wastewater Debt Service</t>
  </si>
  <si>
    <t>Post Project O&amp;M Budget - includes reserve account, excludes debt service</t>
  </si>
  <si>
    <t>Current O&amp;M Budget - includes reserve account, excludes debt service</t>
  </si>
  <si>
    <r>
      <t xml:space="preserve">Annual Sewer Rate per EDU: </t>
    </r>
    <r>
      <rPr>
        <sz val="11"/>
        <color theme="1"/>
        <rFont val="Calibri"/>
        <family val="2"/>
        <scheme val="minor"/>
      </rPr>
      <t>divide post project Wastewater Budget (line 28) by # of post project EDU's</t>
    </r>
  </si>
  <si>
    <r>
      <t xml:space="preserve">Enter total wastewater budget including annual O&amp;M costs, reserve account deposits, and debt service (loan payments). </t>
    </r>
    <r>
      <rPr>
        <sz val="11"/>
        <color rgb="FFFF0000"/>
        <rFont val="Calibri"/>
        <family val="2"/>
        <scheme val="minor"/>
      </rPr>
      <t>This is the total annual revenue requirement to run the utility.</t>
    </r>
  </si>
  <si>
    <t>Enter total amount of Wastewater budget from line 13 that is funded by sewer rate revenues</t>
  </si>
  <si>
    <t>Enter total amount of Wastewater budget from line 13 that is funded by taxation revenues</t>
  </si>
  <si>
    <r>
      <t>Calculate</t>
    </r>
    <r>
      <rPr>
        <b/>
        <i/>
        <sz val="11"/>
        <color theme="1"/>
        <rFont val="Calibri"/>
        <family val="2"/>
        <scheme val="minor"/>
      </rPr>
      <t xml:space="preserve"> Annual Sewer Rate Per EDU </t>
    </r>
    <r>
      <rPr>
        <i/>
        <sz val="11"/>
        <color theme="1"/>
        <rFont val="Calibri"/>
        <family val="2"/>
        <scheme val="minor"/>
      </rPr>
      <t>by adding line 16 and line 17</t>
    </r>
  </si>
  <si>
    <t>Divide value from line 14 by the number of current EDU's to determine portion of annual sewer rate funded by user rates per EDU</t>
  </si>
  <si>
    <t>Divide value from line 15 by the number of EDU's to determine portion of annual sewer rate funded by taxation per EDU</t>
  </si>
  <si>
    <t>Calculate User Rate as a Percentage of MHI = ( line 18 / MHI from Section A ) x 100</t>
  </si>
  <si>
    <t>Net Additional Annual Debt Service</t>
  </si>
  <si>
    <t>Usage per EDU (cubic feet)</t>
  </si>
  <si>
    <t>Actual Usage last 4 qtrs. (cubic feet)</t>
  </si>
  <si>
    <t>Post Project Estimated Annual Usage (cubic feet)</t>
  </si>
  <si>
    <t>Section A (Project Cost Information)</t>
  </si>
  <si>
    <t>Line 12:</t>
  </si>
  <si>
    <t>Calculation of Usage per EDU (gallons) = Actual Usage last 4 quarters/ number of users</t>
  </si>
  <si>
    <t>Section C (Current Annual Information)</t>
  </si>
  <si>
    <t xml:space="preserve">Enter current annual wastewater debt service </t>
  </si>
  <si>
    <t>Enter wastewater debt service that will be retired within the next 12 months.  This is the annual amount that the applicant will no longer be paying on a loan.</t>
  </si>
  <si>
    <t>Enter new annual debt service created by CWSRF funding of the projects</t>
  </si>
  <si>
    <t>Enter amount of new annual debt service that will be funded through taxation revenues</t>
  </si>
  <si>
    <t>Line 27</t>
  </si>
  <si>
    <t>Enter post project annual operation &amp; maintenance budget (includes O&amp;M and reserve account, excludes debt service).</t>
  </si>
  <si>
    <t>Line 28</t>
  </si>
  <si>
    <r>
      <t xml:space="preserve">Calculates post project </t>
    </r>
    <r>
      <rPr>
        <b/>
        <sz val="11"/>
        <color theme="1"/>
        <rFont val="Calibri"/>
        <family val="2"/>
        <scheme val="minor"/>
      </rPr>
      <t>Wastewater budget</t>
    </r>
    <r>
      <rPr>
        <sz val="11"/>
        <color theme="1"/>
        <rFont val="Calibri"/>
        <family val="2"/>
        <scheme val="minor"/>
      </rPr>
      <t xml:space="preserve"> = line 13 + line26 + (line 27 - line 20)</t>
    </r>
  </si>
  <si>
    <r>
      <t xml:space="preserve">Calculates post project </t>
    </r>
    <r>
      <rPr>
        <b/>
        <sz val="11"/>
        <color theme="1"/>
        <rFont val="Calibri"/>
        <family val="2"/>
        <scheme val="minor"/>
      </rPr>
      <t xml:space="preserve">Annual Sewer Rate per EDU </t>
    </r>
    <r>
      <rPr>
        <sz val="11"/>
        <color theme="1"/>
        <rFont val="Calibri"/>
        <family val="2"/>
        <scheme val="minor"/>
      </rPr>
      <t>= line 28 / # of post project EDU's</t>
    </r>
  </si>
  <si>
    <t>Calculates post project User Rate as a percentage of Median Household Income = (line 29/MHI from Section A) x 100</t>
  </si>
  <si>
    <r>
      <t xml:space="preserve">"Post Project" means after the project has been completed and additional users have had a reasonable time to connect.  It is intended to capture the number of users and flows that will be used to pay for the project.  </t>
    </r>
    <r>
      <rPr>
        <b/>
        <sz val="11"/>
        <color theme="1"/>
        <rFont val="Calibri"/>
        <family val="2"/>
        <scheme val="minor"/>
      </rPr>
      <t>Current and Post Project numbers are likely to be the same unless the project is for a sewer extension.</t>
    </r>
  </si>
  <si>
    <t>Post Project Wastewater Budget - includes reserve account and debt service and increase in O&amp;M</t>
  </si>
  <si>
    <t>Section A  (Project Cost Information)</t>
  </si>
  <si>
    <t>Calculates Net Additional Annual Debt Service = line 23 + line 24 - (line 22 + line 25)</t>
  </si>
  <si>
    <t>Deduct Annual Wastewater Debt Service Retired in the Next 12 Months</t>
  </si>
  <si>
    <t>Add New Annual Debt Service Created by CWSRF funding of Project</t>
  </si>
  <si>
    <t>Add New Annual Debt Service created by funding from other funding agencies on the project.</t>
  </si>
  <si>
    <t>Deduct New Annual Debt Service funded from taxation revenues</t>
  </si>
  <si>
    <t>CWSRF Wastewater Infrastructure</t>
  </si>
  <si>
    <t>User Rate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</si>
</sst>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"/>
    <numFmt numFmtId="166" formatCode="&quot;$&quot;#,##0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F243E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F243E"/>
      <name val="Calibri"/>
      <family val="2"/>
      <scheme val="minor"/>
    </font>
    <font>
      <i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FFFF00"/>
        </stop>
      </gradientFill>
    </fill>
    <fill>
      <gradientFill degree="90">
        <stop position="0">
          <color theme="0"/>
        </stop>
        <stop position="1">
          <color theme="2" tint="-9.8025452436902985E-2"/>
        </stop>
      </gradient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4" fontId="0" fillId="0" borderId="0" xfId="1" applyFont="1" applyProtection="1"/>
    <xf numFmtId="44" fontId="0" fillId="0" borderId="0" xfId="0" applyNumberFormat="1"/>
    <xf numFmtId="9" fontId="0" fillId="0" borderId="0" xfId="2" applyFont="1" applyProtection="1"/>
    <xf numFmtId="0" fontId="0" fillId="0" borderId="0" xfId="0" applyAlignment="1">
      <alignment horizontal="center"/>
    </xf>
    <xf numFmtId="164" fontId="0" fillId="0" borderId="0" xfId="0" applyNumberFormat="1"/>
    <xf numFmtId="0" fontId="6" fillId="0" borderId="0" xfId="0" applyFont="1" applyAlignment="1">
      <alignment horizontal="left"/>
    </xf>
    <xf numFmtId="10" fontId="0" fillId="0" borderId="1" xfId="2" applyNumberFormat="1" applyFont="1" applyBorder="1" applyAlignment="1" applyProtection="1">
      <alignment horizontal="left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Protection="1"/>
    <xf numFmtId="44" fontId="0" fillId="0" borderId="1" xfId="0" applyNumberFormat="1" applyBorder="1"/>
    <xf numFmtId="0" fontId="0" fillId="0" borderId="1" xfId="0" applyBorder="1"/>
    <xf numFmtId="166" fontId="0" fillId="0" borderId="1" xfId="0" applyNumberFormat="1" applyBorder="1" applyAlignment="1">
      <alignment horizontal="right" vertical="center"/>
    </xf>
    <xf numFmtId="0" fontId="0" fillId="0" borderId="0" xfId="0" applyAlignment="1">
      <alignment wrapText="1"/>
    </xf>
    <xf numFmtId="10" fontId="0" fillId="0" borderId="0" xfId="2" applyNumberFormat="1" applyFont="1" applyProtection="1"/>
    <xf numFmtId="0" fontId="7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164" fontId="0" fillId="0" borderId="3" xfId="0" applyNumberFormat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0" fontId="0" fillId="0" borderId="5" xfId="2" applyNumberFormat="1" applyFont="1" applyBorder="1" applyAlignment="1" applyProtection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 vertical="top"/>
    </xf>
    <xf numFmtId="167" fontId="0" fillId="2" borderId="10" xfId="3" applyNumberFormat="1" applyFont="1" applyFill="1" applyBorder="1" applyProtection="1">
      <protection locked="0"/>
    </xf>
    <xf numFmtId="167" fontId="0" fillId="2" borderId="6" xfId="3" applyNumberFormat="1" applyFont="1" applyFill="1" applyBorder="1" applyProtection="1">
      <protection locked="0"/>
    </xf>
    <xf numFmtId="167" fontId="0" fillId="2" borderId="11" xfId="3" applyNumberFormat="1" applyFont="1" applyFill="1" applyBorder="1" applyProtection="1">
      <protection locked="0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/>
    <xf numFmtId="0" fontId="0" fillId="0" borderId="8" xfId="0" applyBorder="1"/>
    <xf numFmtId="167" fontId="0" fillId="3" borderId="6" xfId="3" applyNumberFormat="1" applyFont="1" applyFill="1" applyBorder="1" applyAlignment="1" applyProtection="1"/>
    <xf numFmtId="167" fontId="0" fillId="3" borderId="11" xfId="3" applyNumberFormat="1" applyFont="1" applyFill="1" applyBorder="1" applyAlignment="1" applyProtection="1"/>
    <xf numFmtId="167" fontId="0" fillId="3" borderId="6" xfId="3" applyNumberFormat="1" applyFont="1" applyFill="1" applyBorder="1" applyProtection="1"/>
    <xf numFmtId="0" fontId="2" fillId="0" borderId="15" xfId="0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0" fillId="0" borderId="17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7" fontId="0" fillId="3" borderId="16" xfId="3" applyNumberFormat="1" applyFont="1" applyFill="1" applyBorder="1" applyAlignment="1" applyProtection="1"/>
    <xf numFmtId="0" fontId="0" fillId="0" borderId="18" xfId="0" applyBorder="1"/>
    <xf numFmtId="44" fontId="2" fillId="0" borderId="2" xfId="1" applyFont="1" applyFill="1" applyBorder="1" applyAlignment="1" applyProtection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7" fontId="0" fillId="3" borderId="10" xfId="3" applyNumberFormat="1" applyFont="1" applyFill="1" applyBorder="1" applyProtection="1"/>
    <xf numFmtId="167" fontId="0" fillId="3" borderId="11" xfId="3" applyNumberFormat="1" applyFont="1" applyFill="1" applyBorder="1" applyProtection="1"/>
    <xf numFmtId="167" fontId="0" fillId="3" borderId="16" xfId="3" applyNumberFormat="1" applyFont="1" applyFill="1" applyBorder="1" applyProtection="1"/>
    <xf numFmtId="166" fontId="0" fillId="2" borderId="16" xfId="0" applyNumberFormat="1" applyFill="1" applyBorder="1" applyProtection="1">
      <protection locked="0"/>
    </xf>
    <xf numFmtId="166" fontId="0" fillId="3" borderId="6" xfId="0" applyNumberFormat="1" applyFill="1" applyBorder="1"/>
    <xf numFmtId="166" fontId="4" fillId="2" borderId="6" xfId="0" applyNumberFormat="1" applyFont="1" applyFill="1" applyBorder="1" applyProtection="1">
      <protection locked="0"/>
    </xf>
    <xf numFmtId="166" fontId="0" fillId="2" borderId="6" xfId="0" applyNumberFormat="1" applyFill="1" applyBorder="1" applyProtection="1">
      <protection locked="0"/>
    </xf>
    <xf numFmtId="10" fontId="2" fillId="3" borderId="20" xfId="2" applyNumberFormat="1" applyFont="1" applyFill="1" applyBorder="1" applyProtection="1"/>
    <xf numFmtId="10" fontId="2" fillId="0" borderId="14" xfId="2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9" fontId="0" fillId="0" borderId="0" xfId="2" applyFont="1" applyFill="1" applyAlignment="1" applyProtection="1">
      <alignment horizontal="center" wrapText="1"/>
    </xf>
    <xf numFmtId="164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9" fontId="0" fillId="0" borderId="5" xfId="2" applyFont="1" applyFill="1" applyBorder="1" applyAlignment="1" applyProtection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164" fontId="0" fillId="0" borderId="5" xfId="0" applyNumberForma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0" fontId="0" fillId="0" borderId="18" xfId="2" applyNumberFormat="1" applyFont="1" applyBorder="1" applyAlignment="1" applyProtection="1">
      <alignment horizontal="left"/>
    </xf>
    <xf numFmtId="166" fontId="0" fillId="2" borderId="22" xfId="0" applyNumberFormat="1" applyFill="1" applyBorder="1" applyAlignment="1" applyProtection="1">
      <alignment horizontal="right" vertical="center"/>
      <protection locked="0"/>
    </xf>
    <xf numFmtId="0" fontId="2" fillId="0" borderId="18" xfId="0" applyFont="1" applyBorder="1" applyAlignment="1">
      <alignment horizontal="left"/>
    </xf>
    <xf numFmtId="167" fontId="0" fillId="0" borderId="18" xfId="3" applyNumberFormat="1" applyFont="1" applyBorder="1" applyProtection="1"/>
    <xf numFmtId="167" fontId="0" fillId="3" borderId="22" xfId="3" applyNumberFormat="1" applyFont="1" applyFill="1" applyBorder="1" applyProtection="1"/>
    <xf numFmtId="0" fontId="0" fillId="0" borderId="24" xfId="0" applyBorder="1"/>
    <xf numFmtId="167" fontId="0" fillId="0" borderId="17" xfId="3" applyNumberFormat="1" applyFont="1" applyBorder="1" applyProtection="1"/>
    <xf numFmtId="0" fontId="0" fillId="0" borderId="22" xfId="0" applyBorder="1"/>
    <xf numFmtId="0" fontId="0" fillId="0" borderId="18" xfId="0" applyBorder="1" applyAlignment="1">
      <alignment horizontal="left"/>
    </xf>
    <xf numFmtId="166" fontId="0" fillId="2" borderId="22" xfId="0" applyNumberFormat="1" applyFill="1" applyBorder="1" applyProtection="1">
      <protection locked="0"/>
    </xf>
    <xf numFmtId="166" fontId="0" fillId="2" borderId="16" xfId="0" applyNumberFormat="1" applyFill="1" applyBorder="1" applyAlignment="1" applyProtection="1">
      <alignment horizontal="right" vertical="center" wrapText="1"/>
      <protection locked="0"/>
    </xf>
    <xf numFmtId="44" fontId="0" fillId="0" borderId="0" xfId="1" applyFont="1" applyAlignment="1" applyProtection="1">
      <alignment wrapText="1"/>
    </xf>
    <xf numFmtId="0" fontId="11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11" fillId="0" borderId="0" xfId="0" applyFont="1" applyAlignment="1">
      <alignment vertical="center" wrapText="1"/>
    </xf>
    <xf numFmtId="166" fontId="0" fillId="3" borderId="26" xfId="0" applyNumberFormat="1" applyFill="1" applyBorder="1"/>
    <xf numFmtId="9" fontId="8" fillId="0" borderId="5" xfId="2" applyFont="1" applyFill="1" applyBorder="1" applyAlignment="1" applyProtection="1">
      <alignment horizontal="left" vertical="top" wrapText="1"/>
    </xf>
    <xf numFmtId="0" fontId="0" fillId="0" borderId="5" xfId="0" applyBorder="1" applyAlignment="1">
      <alignment horizontal="left" vertical="top"/>
    </xf>
    <xf numFmtId="166" fontId="0" fillId="2" borderId="27" xfId="0" applyNumberFormat="1" applyFill="1" applyBorder="1" applyProtection="1">
      <protection locked="0"/>
    </xf>
    <xf numFmtId="166" fontId="2" fillId="3" borderId="6" xfId="0" applyNumberFormat="1" applyFont="1" applyFill="1" applyBorder="1"/>
    <xf numFmtId="0" fontId="3" fillId="0" borderId="5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23" xfId="0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21" xfId="0" applyBorder="1"/>
    <xf numFmtId="6" fontId="0" fillId="3" borderId="6" xfId="0" applyNumberForma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/>
    <xf numFmtId="166" fontId="0" fillId="2" borderId="28" xfId="0" applyNumberFormat="1" applyFill="1" applyBorder="1" applyProtection="1">
      <protection locked="0"/>
    </xf>
    <xf numFmtId="10" fontId="2" fillId="3" borderId="10" xfId="2" applyNumberFormat="1" applyFont="1" applyFill="1" applyBorder="1" applyProtection="1"/>
    <xf numFmtId="0" fontId="0" fillId="0" borderId="29" xfId="0" applyBorder="1"/>
    <xf numFmtId="164" fontId="0" fillId="0" borderId="29" xfId="0" applyNumberFormat="1" applyBorder="1"/>
    <xf numFmtId="0" fontId="0" fillId="3" borderId="6" xfId="0" applyFill="1" applyBorder="1" applyAlignment="1">
      <alignment horizontal="right" vertical="center"/>
    </xf>
    <xf numFmtId="165" fontId="0" fillId="3" borderId="6" xfId="0" applyNumberFormat="1" applyFill="1" applyBorder="1" applyAlignment="1">
      <alignment horizontal="right" vertical="center"/>
    </xf>
    <xf numFmtId="0" fontId="2" fillId="2" borderId="12" xfId="0" applyFont="1" applyFill="1" applyBorder="1"/>
    <xf numFmtId="0" fontId="2" fillId="2" borderId="14" xfId="0" applyFont="1" applyFill="1" applyBorder="1"/>
    <xf numFmtId="0" fontId="11" fillId="2" borderId="19" xfId="0" applyFont="1" applyFill="1" applyBorder="1" applyProtection="1">
      <protection locked="0"/>
    </xf>
    <xf numFmtId="10" fontId="3" fillId="4" borderId="12" xfId="2" applyNumberFormat="1" applyFont="1" applyFill="1" applyBorder="1" applyAlignment="1" applyProtection="1">
      <alignment vertical="center"/>
    </xf>
    <xf numFmtId="10" fontId="3" fillId="4" borderId="13" xfId="2" applyNumberFormat="1" applyFont="1" applyFill="1" applyBorder="1" applyAlignment="1" applyProtection="1">
      <alignment vertical="center"/>
    </xf>
    <xf numFmtId="10" fontId="3" fillId="4" borderId="14" xfId="2" applyNumberFormat="1" applyFont="1" applyFill="1" applyBorder="1" applyAlignment="1" applyProtection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10" fontId="0" fillId="0" borderId="25" xfId="2" applyNumberFormat="1" applyFont="1" applyBorder="1" applyAlignment="1" applyProtection="1">
      <alignment wrapText="1"/>
    </xf>
    <xf numFmtId="10" fontId="0" fillId="0" borderId="15" xfId="2" applyNumberFormat="1" applyFont="1" applyBorder="1" applyAlignment="1" applyProtection="1">
      <alignment wrapText="1"/>
    </xf>
    <xf numFmtId="0" fontId="0" fillId="0" borderId="5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8" xfId="0" applyBorder="1" applyAlignment="1">
      <alignment vertical="top"/>
    </xf>
    <xf numFmtId="0" fontId="11" fillId="4" borderId="0" xfId="0" applyFont="1" applyFill="1" applyAlignment="1">
      <alignment vertical="center" wrapText="1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top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0</xdr:row>
      <xdr:rowOff>0</xdr:rowOff>
    </xdr:from>
    <xdr:to>
      <xdr:col>7</xdr:col>
      <xdr:colOff>799779</xdr:colOff>
      <xdr:row>2</xdr:row>
      <xdr:rowOff>57256</xdr:rowOff>
    </xdr:to>
    <xdr:pic>
      <xdr:nvPicPr>
        <xdr:cNvPr id="5" name="Picture 4" descr="Maine DEP Logo">
          <a:extLst>
            <a:ext uri="{FF2B5EF4-FFF2-40B4-BE49-F238E27FC236}">
              <a16:creationId xmlns:a16="http://schemas.microsoft.com/office/drawing/2014/main" id="{DE999F59-6B7C-46A1-9EAA-C27253FCA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171450"/>
          <a:ext cx="695004" cy="70110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38100</xdr:rowOff>
    </xdr:from>
    <xdr:to>
      <xdr:col>1</xdr:col>
      <xdr:colOff>1120140</xdr:colOff>
      <xdr:row>1</xdr:row>
      <xdr:rowOff>210789</xdr:rowOff>
    </xdr:to>
    <xdr:pic>
      <xdr:nvPicPr>
        <xdr:cNvPr id="3" name="Picture 2" descr="State Revolving Loan Fund Logo">
          <a:extLst>
            <a:ext uri="{FF2B5EF4-FFF2-40B4-BE49-F238E27FC236}">
              <a16:creationId xmlns:a16="http://schemas.microsoft.com/office/drawing/2014/main" id="{153BCB99-A7C6-466A-BD99-F103B29BFB9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38125"/>
          <a:ext cx="1400175" cy="4927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view="pageLayout" zoomScale="120" zoomScaleNormal="180" zoomScalePageLayoutView="120" workbookViewId="0">
      <selection activeCell="D6" sqref="D6"/>
    </sheetView>
  </sheetViews>
  <sheetFormatPr defaultColWidth="9.109375" defaultRowHeight="14.4" x14ac:dyDescent="0.3"/>
  <cols>
    <col min="1" max="1" width="6.6640625" style="6" customWidth="1"/>
    <col min="2" max="2" width="19.33203125" style="1" customWidth="1"/>
    <col min="3" max="3" width="10.6640625" customWidth="1"/>
    <col min="4" max="4" width="12.6640625" customWidth="1"/>
    <col min="5" max="5" width="15" customWidth="1"/>
    <col min="6" max="6" width="12.6640625" customWidth="1"/>
    <col min="7" max="7" width="23.5546875" customWidth="1"/>
    <col min="8" max="8" width="12.6640625" customWidth="1"/>
  </cols>
  <sheetData>
    <row r="1" spans="1:8" ht="26.25" customHeight="1" x14ac:dyDescent="0.3">
      <c r="C1" s="137"/>
      <c r="D1" s="136"/>
      <c r="E1" s="138" t="s">
        <v>104</v>
      </c>
      <c r="F1" s="136"/>
      <c r="G1" s="136"/>
      <c r="H1" s="99"/>
    </row>
    <row r="2" spans="1:8" ht="25.8" x14ac:dyDescent="0.3">
      <c r="B2" s="53"/>
      <c r="C2" s="137"/>
      <c r="D2" s="136"/>
      <c r="E2" s="138" t="s">
        <v>105</v>
      </c>
      <c r="F2" s="136"/>
      <c r="G2" s="136"/>
      <c r="H2" s="99"/>
    </row>
    <row r="3" spans="1:8" ht="8.1" customHeight="1" x14ac:dyDescent="0.4">
      <c r="B3" s="8"/>
      <c r="C3" s="137"/>
      <c r="D3" s="136"/>
      <c r="E3" s="137"/>
      <c r="F3" s="136"/>
      <c r="G3" s="136"/>
      <c r="H3" s="99"/>
    </row>
    <row r="4" spans="1:8" ht="8.1" customHeight="1" x14ac:dyDescent="0.4">
      <c r="B4" s="8"/>
      <c r="C4" s="97"/>
      <c r="D4" s="97"/>
      <c r="E4" s="97"/>
      <c r="F4" s="97"/>
      <c r="G4" s="97"/>
      <c r="H4" s="97"/>
    </row>
    <row r="5" spans="1:8" x14ac:dyDescent="0.3">
      <c r="B5" s="121" t="s">
        <v>13</v>
      </c>
      <c r="C5" s="122"/>
      <c r="F5" s="2"/>
    </row>
    <row r="6" spans="1:8" ht="26.25" customHeight="1" thickBot="1" x14ac:dyDescent="0.55000000000000004">
      <c r="B6" s="8" t="s">
        <v>11</v>
      </c>
      <c r="C6" s="123"/>
      <c r="D6" s="123"/>
      <c r="E6" s="123"/>
      <c r="F6" s="123"/>
      <c r="G6" s="123"/>
      <c r="H6" s="123"/>
    </row>
    <row r="7" spans="1:8" ht="8.1" customHeight="1" thickTop="1" x14ac:dyDescent="0.3">
      <c r="F7" s="2"/>
    </row>
    <row r="8" spans="1:8" s="48" customFormat="1" ht="20.100000000000001" customHeight="1" x14ac:dyDescent="0.3">
      <c r="A8" s="107" t="s">
        <v>17</v>
      </c>
      <c r="B8" s="139" t="s">
        <v>98</v>
      </c>
      <c r="C8" s="140"/>
      <c r="D8" s="140"/>
      <c r="E8" s="140"/>
      <c r="F8" s="140"/>
      <c r="G8" s="140"/>
      <c r="H8" s="141"/>
    </row>
    <row r="9" spans="1:8" s="15" customFormat="1" ht="15" customHeight="1" x14ac:dyDescent="0.3">
      <c r="A9" s="108">
        <v>1</v>
      </c>
      <c r="B9" s="130" t="s">
        <v>59</v>
      </c>
      <c r="C9" s="131"/>
      <c r="D9" s="95"/>
      <c r="E9" s="96"/>
      <c r="F9" s="73"/>
      <c r="H9" s="109"/>
    </row>
    <row r="10" spans="1:8" x14ac:dyDescent="0.3">
      <c r="A10" s="24">
        <v>2</v>
      </c>
      <c r="B10" s="25" t="s">
        <v>52</v>
      </c>
      <c r="C10" s="110"/>
      <c r="D10" s="119">
        <v>20</v>
      </c>
      <c r="E10" s="3"/>
      <c r="F10" s="4"/>
      <c r="H10" s="111"/>
    </row>
    <row r="11" spans="1:8" x14ac:dyDescent="0.3">
      <c r="A11" s="24">
        <v>3</v>
      </c>
      <c r="B11" s="25" t="s">
        <v>8</v>
      </c>
      <c r="C11" s="110"/>
      <c r="D11" s="120">
        <v>2.5</v>
      </c>
      <c r="E11" s="3"/>
      <c r="F11" s="4"/>
      <c r="H11" s="111"/>
    </row>
    <row r="12" spans="1:8" x14ac:dyDescent="0.3">
      <c r="A12" s="24">
        <v>4</v>
      </c>
      <c r="B12" s="25" t="s">
        <v>61</v>
      </c>
      <c r="C12" s="110"/>
      <c r="D12" s="112">
        <f>-ROUND(PMT(D11/100/2,D10*2,D9)*2,0)</f>
        <v>0</v>
      </c>
      <c r="E12" s="3"/>
      <c r="F12" s="4"/>
      <c r="H12" s="111"/>
    </row>
    <row r="13" spans="1:8" ht="20.25" customHeight="1" x14ac:dyDescent="0.3">
      <c r="A13" s="24">
        <v>5</v>
      </c>
      <c r="B13" s="85" t="s">
        <v>0</v>
      </c>
      <c r="C13" s="113"/>
      <c r="D13" s="86"/>
      <c r="E13" s="11"/>
      <c r="F13" s="12"/>
      <c r="G13" s="13"/>
      <c r="H13" s="114"/>
    </row>
    <row r="14" spans="1:8" ht="8.1" customHeight="1" x14ac:dyDescent="0.3">
      <c r="B14" s="9"/>
      <c r="C14" s="10"/>
      <c r="D14" s="14"/>
      <c r="E14" s="11"/>
      <c r="F14" s="12"/>
      <c r="G14" s="13"/>
      <c r="H14" s="13"/>
    </row>
    <row r="15" spans="1:8" s="48" customFormat="1" ht="20.100000000000001" customHeight="1" x14ac:dyDescent="0.3">
      <c r="A15" s="47"/>
      <c r="B15" s="124" t="s">
        <v>14</v>
      </c>
      <c r="C15" s="125"/>
      <c r="D15" s="125"/>
      <c r="E15" s="125"/>
      <c r="F15" s="125"/>
      <c r="G15" s="125"/>
      <c r="H15" s="126"/>
    </row>
    <row r="16" spans="1:8" s="15" customFormat="1" ht="75" customHeight="1" x14ac:dyDescent="0.3">
      <c r="A16" s="6"/>
      <c r="B16" s="62" t="s">
        <v>1</v>
      </c>
      <c r="C16" s="43" t="s">
        <v>7</v>
      </c>
      <c r="D16" s="43" t="s">
        <v>80</v>
      </c>
      <c r="E16" s="43" t="s">
        <v>9</v>
      </c>
      <c r="F16" s="51" t="s">
        <v>18</v>
      </c>
      <c r="G16" s="52" t="s">
        <v>81</v>
      </c>
      <c r="H16" s="43" t="s">
        <v>19</v>
      </c>
    </row>
    <row r="17" spans="1:12" x14ac:dyDescent="0.3">
      <c r="A17" s="23">
        <v>6</v>
      </c>
      <c r="B17" s="34" t="s">
        <v>2</v>
      </c>
      <c r="C17" s="31"/>
      <c r="D17" s="31"/>
      <c r="E17" s="39" t="e">
        <f>D17/$D$23</f>
        <v>#DIV/0!</v>
      </c>
      <c r="F17" s="31"/>
      <c r="G17" s="31"/>
      <c r="H17" s="54" t="e">
        <f>G17/G23</f>
        <v>#DIV/0!</v>
      </c>
    </row>
    <row r="18" spans="1:12" x14ac:dyDescent="0.3">
      <c r="A18" s="24">
        <v>7</v>
      </c>
      <c r="B18" s="35" t="s">
        <v>3</v>
      </c>
      <c r="C18" s="32"/>
      <c r="D18" s="32"/>
      <c r="E18" s="39" t="e">
        <f>D18/$D$23</f>
        <v>#DIV/0!</v>
      </c>
      <c r="F18" s="32"/>
      <c r="G18" s="32"/>
      <c r="H18" s="41" t="e">
        <f>G18/$G$23</f>
        <v>#DIV/0!</v>
      </c>
    </row>
    <row r="19" spans="1:12" x14ac:dyDescent="0.3">
      <c r="A19" s="24">
        <v>8</v>
      </c>
      <c r="B19" s="35" t="s">
        <v>4</v>
      </c>
      <c r="C19" s="32"/>
      <c r="D19" s="32"/>
      <c r="E19" s="39" t="e">
        <f>D19/$D$23</f>
        <v>#DIV/0!</v>
      </c>
      <c r="F19" s="32"/>
      <c r="G19" s="32"/>
      <c r="H19" s="41" t="e">
        <f>G19/$G$23</f>
        <v>#DIV/0!</v>
      </c>
    </row>
    <row r="20" spans="1:12" x14ac:dyDescent="0.3">
      <c r="A20" s="24">
        <v>9</v>
      </c>
      <c r="B20" s="35" t="s">
        <v>5</v>
      </c>
      <c r="C20" s="32"/>
      <c r="D20" s="32"/>
      <c r="E20" s="39" t="e">
        <f t="shared" ref="E20:E21" si="0">D20/$D$23</f>
        <v>#DIV/0!</v>
      </c>
      <c r="F20" s="32"/>
      <c r="G20" s="32"/>
      <c r="H20" s="41" t="e">
        <f t="shared" ref="H20:H21" si="1">G20/$G$23</f>
        <v>#DIV/0!</v>
      </c>
    </row>
    <row r="21" spans="1:12" x14ac:dyDescent="0.3">
      <c r="A21" s="24">
        <v>10</v>
      </c>
      <c r="B21" s="36" t="s">
        <v>6</v>
      </c>
      <c r="C21" s="33"/>
      <c r="D21" s="33"/>
      <c r="E21" s="40" t="e">
        <f t="shared" si="0"/>
        <v>#DIV/0!</v>
      </c>
      <c r="F21" s="33"/>
      <c r="G21" s="33"/>
      <c r="H21" s="55" t="e">
        <f t="shared" si="1"/>
        <v>#DIV/0!</v>
      </c>
    </row>
    <row r="22" spans="1:12" x14ac:dyDescent="0.3">
      <c r="A22" s="24">
        <v>11</v>
      </c>
      <c r="B22" s="42" t="s">
        <v>12</v>
      </c>
      <c r="C22" s="56">
        <f>SUM(C17:C21)</f>
        <v>0</v>
      </c>
      <c r="D22" s="56">
        <f t="shared" ref="D22:E22" si="2">SUM(D17:D21)</f>
        <v>0</v>
      </c>
      <c r="E22" s="49" t="e">
        <f t="shared" si="2"/>
        <v>#DIV/0!</v>
      </c>
      <c r="F22" s="56">
        <f>SUM(F17:F21)</f>
        <v>0</v>
      </c>
      <c r="G22" s="56">
        <f>SUM(G17:G21)</f>
        <v>0</v>
      </c>
      <c r="H22" s="56" t="e">
        <f>SUM(H17:H21)</f>
        <v>#DIV/0!</v>
      </c>
    </row>
    <row r="23" spans="1:12" x14ac:dyDescent="0.3">
      <c r="A23" s="24">
        <v>12</v>
      </c>
      <c r="B23" s="87" t="s">
        <v>79</v>
      </c>
      <c r="C23" s="88"/>
      <c r="D23" s="89" t="e">
        <f>D17/C17</f>
        <v>#DIV/0!</v>
      </c>
      <c r="E23" s="90"/>
      <c r="F23" s="91"/>
      <c r="G23" s="89" t="e">
        <f>G17/F17</f>
        <v>#DIV/0!</v>
      </c>
      <c r="H23" s="92"/>
    </row>
    <row r="24" spans="1:12" ht="8.1" customHeight="1" x14ac:dyDescent="0.3"/>
    <row r="25" spans="1:12" s="48" customFormat="1" ht="20.100000000000001" customHeight="1" x14ac:dyDescent="0.3">
      <c r="A25" s="47"/>
      <c r="B25" s="127" t="s">
        <v>15</v>
      </c>
      <c r="C25" s="128"/>
      <c r="D25" s="128"/>
      <c r="E25" s="128"/>
      <c r="F25" s="128"/>
      <c r="G25" s="128"/>
      <c r="H25" s="129"/>
    </row>
    <row r="26" spans="1:12" x14ac:dyDescent="0.3">
      <c r="A26" s="23">
        <v>13</v>
      </c>
      <c r="B26" s="26" t="s">
        <v>16</v>
      </c>
      <c r="C26" s="27"/>
      <c r="D26" s="27"/>
      <c r="E26" s="27"/>
      <c r="F26" s="27"/>
      <c r="G26" s="37"/>
      <c r="H26" s="57"/>
    </row>
    <row r="27" spans="1:12" x14ac:dyDescent="0.3">
      <c r="A27" s="24">
        <v>14</v>
      </c>
      <c r="B27" s="28" t="s">
        <v>62</v>
      </c>
      <c r="C27" s="29"/>
      <c r="D27" s="29"/>
      <c r="E27" s="29"/>
      <c r="F27" s="29"/>
      <c r="G27" s="38"/>
      <c r="H27" s="59"/>
      <c r="I27" s="5"/>
      <c r="J27" s="5"/>
    </row>
    <row r="28" spans="1:12" ht="14.4" customHeight="1" x14ac:dyDescent="0.3">
      <c r="A28" s="30">
        <v>15</v>
      </c>
      <c r="B28" s="134" t="s">
        <v>63</v>
      </c>
      <c r="C28" s="132"/>
      <c r="D28" s="132"/>
      <c r="E28" s="132"/>
      <c r="F28" s="132"/>
      <c r="G28" s="133"/>
      <c r="H28" s="115"/>
      <c r="K28" s="17"/>
      <c r="L28" s="17"/>
    </row>
    <row r="29" spans="1:12" x14ac:dyDescent="0.3">
      <c r="A29" s="30">
        <v>16</v>
      </c>
      <c r="B29" s="102" t="s">
        <v>65</v>
      </c>
      <c r="C29" s="77"/>
      <c r="D29" s="77"/>
      <c r="E29" s="77"/>
      <c r="F29" s="77"/>
      <c r="G29" s="106"/>
      <c r="H29" s="58" t="e">
        <f>H27/E22</f>
        <v>#DIV/0!</v>
      </c>
      <c r="I29" s="117"/>
      <c r="K29" s="17"/>
      <c r="L29" s="17"/>
    </row>
    <row r="30" spans="1:12" x14ac:dyDescent="0.3">
      <c r="A30" s="30">
        <v>17</v>
      </c>
      <c r="B30" s="102" t="s">
        <v>64</v>
      </c>
      <c r="C30" s="77"/>
      <c r="D30" s="77"/>
      <c r="E30" s="77"/>
      <c r="F30" s="77"/>
      <c r="G30" s="77"/>
      <c r="H30" s="58" t="e">
        <f>H28/E22</f>
        <v>#DIV/0!</v>
      </c>
      <c r="L30" s="17"/>
    </row>
    <row r="31" spans="1:12" x14ac:dyDescent="0.3">
      <c r="A31" s="24">
        <v>18</v>
      </c>
      <c r="B31" s="44" t="s">
        <v>66</v>
      </c>
      <c r="C31" s="45"/>
      <c r="D31" s="45"/>
      <c r="E31" s="45"/>
      <c r="F31" s="45"/>
      <c r="G31" s="45"/>
      <c r="H31" s="104" t="e">
        <f>H29+H30</f>
        <v>#DIV/0!</v>
      </c>
      <c r="I31" s="118"/>
      <c r="K31" s="17"/>
      <c r="L31" s="17"/>
    </row>
    <row r="32" spans="1:12" ht="15" customHeight="1" x14ac:dyDescent="0.3">
      <c r="A32" s="24">
        <v>19</v>
      </c>
      <c r="B32" s="28" t="s">
        <v>10</v>
      </c>
      <c r="C32" s="28"/>
      <c r="D32" s="28"/>
      <c r="E32" s="28"/>
      <c r="F32" s="28"/>
      <c r="G32" s="35"/>
      <c r="H32" s="116" t="e">
        <f>H31/$D$13</f>
        <v>#DIV/0!</v>
      </c>
      <c r="I32" s="7"/>
      <c r="J32" s="7"/>
    </row>
    <row r="33" spans="1:12" x14ac:dyDescent="0.3">
      <c r="A33" s="24">
        <v>20</v>
      </c>
      <c r="B33" s="93" t="s">
        <v>69</v>
      </c>
      <c r="C33" s="50"/>
      <c r="D33" s="50"/>
      <c r="E33" s="50"/>
      <c r="F33" s="50"/>
      <c r="G33" s="46"/>
      <c r="H33" s="94"/>
      <c r="I33" s="7"/>
      <c r="J33" s="7"/>
    </row>
    <row r="34" spans="1:12" ht="8.1" customHeight="1" x14ac:dyDescent="0.3">
      <c r="G34" s="7"/>
      <c r="H34" s="7"/>
    </row>
    <row r="35" spans="1:12" s="48" customFormat="1" ht="20.100000000000001" customHeight="1" x14ac:dyDescent="0.3">
      <c r="A35" s="47"/>
      <c r="B35" s="127" t="s">
        <v>20</v>
      </c>
      <c r="C35" s="128"/>
      <c r="D35" s="128"/>
      <c r="E35" s="128"/>
      <c r="F35" s="128"/>
      <c r="G35" s="128"/>
      <c r="H35" s="129"/>
    </row>
    <row r="36" spans="1:12" ht="15" customHeight="1" x14ac:dyDescent="0.3">
      <c r="A36" s="23">
        <v>21</v>
      </c>
      <c r="B36" s="26" t="s">
        <v>67</v>
      </c>
      <c r="C36" s="27"/>
      <c r="D36" s="27"/>
      <c r="E36" s="27"/>
      <c r="F36" s="27"/>
      <c r="G36" s="37"/>
      <c r="H36" s="57"/>
      <c r="I36" s="7"/>
      <c r="J36" s="7"/>
      <c r="K36" s="18"/>
      <c r="L36" s="18"/>
    </row>
    <row r="37" spans="1:12" ht="15" customHeight="1" x14ac:dyDescent="0.3">
      <c r="A37" s="23">
        <v>22</v>
      </c>
      <c r="B37" s="26" t="s">
        <v>100</v>
      </c>
      <c r="C37" s="27"/>
      <c r="D37" s="27"/>
      <c r="E37" s="27"/>
      <c r="F37" s="27"/>
      <c r="G37" s="37"/>
      <c r="H37" s="103"/>
      <c r="I37" s="7"/>
      <c r="J37" s="7"/>
      <c r="K37" s="18"/>
      <c r="L37" s="18"/>
    </row>
    <row r="38" spans="1:12" x14ac:dyDescent="0.3">
      <c r="A38" s="24">
        <v>23</v>
      </c>
      <c r="B38" s="28" t="s">
        <v>101</v>
      </c>
      <c r="C38" s="29"/>
      <c r="D38" s="29"/>
      <c r="E38" s="29"/>
      <c r="F38" s="29"/>
      <c r="G38" s="38"/>
      <c r="H38" s="100">
        <f>D12</f>
        <v>0</v>
      </c>
      <c r="I38" s="7"/>
      <c r="J38" s="7"/>
      <c r="K38" s="18"/>
      <c r="L38" s="18"/>
    </row>
    <row r="39" spans="1:12" ht="15" customHeight="1" x14ac:dyDescent="0.3">
      <c r="A39" s="24">
        <v>24</v>
      </c>
      <c r="B39" s="28" t="s">
        <v>102</v>
      </c>
      <c r="C39" s="29"/>
      <c r="D39" s="29"/>
      <c r="E39" s="29"/>
      <c r="F39" s="29"/>
      <c r="G39" s="38"/>
      <c r="H39" s="60"/>
      <c r="I39" s="7"/>
      <c r="J39" s="7"/>
      <c r="K39" s="18"/>
      <c r="L39" s="18"/>
    </row>
    <row r="40" spans="1:12" ht="15" customHeight="1" x14ac:dyDescent="0.3">
      <c r="A40" s="24">
        <v>25</v>
      </c>
      <c r="B40" s="134" t="s">
        <v>103</v>
      </c>
      <c r="C40" s="134"/>
      <c r="D40" s="134"/>
      <c r="E40" s="134"/>
      <c r="F40" s="134"/>
      <c r="G40" s="135"/>
      <c r="H40" s="60"/>
      <c r="I40" s="7"/>
      <c r="J40" s="7"/>
      <c r="K40" s="18"/>
      <c r="L40" s="18"/>
    </row>
    <row r="41" spans="1:12" x14ac:dyDescent="0.3">
      <c r="A41" s="24">
        <v>26</v>
      </c>
      <c r="B41" s="28" t="s">
        <v>78</v>
      </c>
      <c r="C41" s="29"/>
      <c r="D41" s="29"/>
      <c r="E41" s="29"/>
      <c r="F41" s="29"/>
      <c r="G41" s="38"/>
      <c r="H41" s="58">
        <f>H38+H39-(H37+H40)</f>
        <v>0</v>
      </c>
      <c r="I41" s="7"/>
      <c r="J41" s="7"/>
    </row>
    <row r="42" spans="1:12" x14ac:dyDescent="0.3">
      <c r="A42" s="24">
        <v>27</v>
      </c>
      <c r="B42" s="28" t="s">
        <v>68</v>
      </c>
      <c r="C42" s="29"/>
      <c r="D42" s="29"/>
      <c r="E42" s="29"/>
      <c r="F42" s="29"/>
      <c r="G42" s="29"/>
      <c r="H42" s="60"/>
      <c r="I42" s="7"/>
      <c r="J42" s="7"/>
    </row>
    <row r="43" spans="1:12" x14ac:dyDescent="0.3">
      <c r="A43" s="24">
        <v>28</v>
      </c>
      <c r="B43" s="28" t="s">
        <v>97</v>
      </c>
      <c r="C43" s="29"/>
      <c r="D43" s="29"/>
      <c r="E43" s="29"/>
      <c r="F43" s="29"/>
      <c r="G43" s="29"/>
      <c r="H43" s="58">
        <f>H26+H41+(H42-H33)</f>
        <v>0</v>
      </c>
      <c r="I43" s="7"/>
      <c r="J43" s="7"/>
    </row>
    <row r="44" spans="1:12" ht="15" thickBot="1" x14ac:dyDescent="0.35">
      <c r="A44" s="24">
        <v>29</v>
      </c>
      <c r="B44" s="44" t="s">
        <v>70</v>
      </c>
      <c r="C44" s="29"/>
      <c r="D44" s="29"/>
      <c r="E44" s="29"/>
      <c r="F44" s="29"/>
      <c r="G44" s="29"/>
      <c r="H44" s="104" t="e">
        <f>H43/H22</f>
        <v>#DIV/0!</v>
      </c>
      <c r="J44" s="7"/>
    </row>
    <row r="45" spans="1:12" x14ac:dyDescent="0.3">
      <c r="A45" s="24">
        <v>30</v>
      </c>
      <c r="B45" s="1" t="s">
        <v>10</v>
      </c>
      <c r="C45" s="7"/>
      <c r="F45" s="50"/>
      <c r="G45" s="46"/>
      <c r="H45" s="61" t="e">
        <f>H44/$D$13</f>
        <v>#DIV/0!</v>
      </c>
      <c r="J45" s="7"/>
    </row>
    <row r="46" spans="1:12" ht="15" customHeight="1" x14ac:dyDescent="0.3">
      <c r="B46" s="20"/>
      <c r="C46" s="21"/>
      <c r="D46" s="22"/>
      <c r="E46" s="22"/>
      <c r="F46" s="4"/>
    </row>
    <row r="50" spans="3:4" x14ac:dyDescent="0.3">
      <c r="D50" s="16"/>
    </row>
    <row r="52" spans="3:4" x14ac:dyDescent="0.3">
      <c r="C52" s="16"/>
    </row>
  </sheetData>
  <sheetProtection algorithmName="SHA-512" hashValue="E0ZuNDyccki1SeRD6zVKCTqtHqlKr40Zw066DzoSbXd58hjxerH6rW3NdNFwIynEd4bisLZXfZ2SUif0BGJAKg==" saltValue="ebacwIpA/mUn6GCHpEaRdw==" spinCount="100000" sheet="1" selectLockedCells="1"/>
  <mergeCells count="1">
    <mergeCell ref="B8:H8"/>
  </mergeCells>
  <dataValidations count="16">
    <dataValidation allowBlank="1" showInputMessage="1" showErrorMessage="1" prompt="Applicant Name" sqref="C6:H6" xr:uid="{4E7554AC-E5F1-4BA8-BC52-2CC8B1895676}"/>
    <dataValidation allowBlank="1" showInputMessage="1" showErrorMessage="1" prompt="Enter CWSRF funding requested " sqref="D9" xr:uid="{A18D68A3-4863-43BD-AEB8-9055A15FB8C1}"/>
    <dataValidation allowBlank="1" showInputMessage="1" showErrorMessage="1" prompt="Enter MHI or Income Survey Result" sqref="D13" xr:uid="{461693CD-94F4-4F7B-8773-AC29C995FFFC}"/>
    <dataValidation allowBlank="1" showInputMessage="1" showErrorMessage="1" prompt="Enter Total WW Budget" sqref="H26" xr:uid="{35B9E5D7-2AAE-4002-8AC9-089AB43919EE}"/>
    <dataValidation allowBlank="1" showInputMessage="1" showErrorMessage="1" prompt="Enter sewer rate revenues" sqref="H27" xr:uid="{B94D4689-9445-4467-B931-81A9709C08DB}"/>
    <dataValidation allowBlank="1" showInputMessage="1" showErrorMessage="1" prompt="Enter revenues from tax base" sqref="H28" xr:uid="{6D12D543-78CD-429E-8051-840B9F27334D}"/>
    <dataValidation allowBlank="1" showInputMessage="1" showErrorMessage="1" prompt="Enter O&amp;M Budget" sqref="H33" xr:uid="{E189C3B9-97AC-46F1-93FB-1F3370F97D42}"/>
    <dataValidation allowBlank="1" showInputMessage="1" showErrorMessage="1" prompt="Enter total WW debt service" sqref="H36" xr:uid="{F9B9FCC6-9AA1-4074-8307-6D02E34C2F90}"/>
    <dataValidation allowBlank="1" showInputMessage="1" showErrorMessage="1" prompt="Enter WW debt service retired in the next year" sqref="H37" xr:uid="{CDDD00A2-518C-4A00-9157-70EB6490CEE3}"/>
    <dataValidation allowBlank="1" showInputMessage="1" showErrorMessage="1" prompt="Enter project debt service from other funding" sqref="H39" xr:uid="{5B6546B7-CF7D-4DF5-8EEF-8B9F88961CFC}"/>
    <dataValidation allowBlank="1" showInputMessage="1" showErrorMessage="1" prompt="Enter Project debt service funded from tax revenues" sqref="H40" xr:uid="{A8AACEAE-7AFE-45A1-83F6-B0424822AA14}"/>
    <dataValidation allowBlank="1" showInputMessage="1" showErrorMessage="1" prompt="Enter O&amp;M Budget post project" sqref="H42" xr:uid="{B4A2B9A4-DDE3-4579-A09F-7BC7E098319C}"/>
    <dataValidation allowBlank="1" showInputMessage="1" showErrorMessage="1" prompt="Enter # of residential services" sqref="C17" xr:uid="{08E91E3B-42DB-4615-9D14-B07F4A795DC7}"/>
    <dataValidation allowBlank="1" showInputMessage="1" showErrorMessage="1" prompt="Enter water usage for last year (cf)" sqref="D17" xr:uid="{32E1D780-2AAA-44DE-A43E-8363587B3176}"/>
    <dataValidation allowBlank="1" showInputMessage="1" showErrorMessage="1" prompt="Enter # of residential services post project" sqref="F17" xr:uid="{6F888F8E-2C4F-4FDE-BA48-A991BDD499BB}"/>
    <dataValidation allowBlank="1" showInputMessage="1" showErrorMessage="1" prompt="Enter est. annual water usage post project (CF)" sqref="G17" xr:uid="{291953EF-7416-41FD-B095-24E9C53F39F7}"/>
  </dataValidations>
  <printOptions horizontalCentered="1"/>
  <pageMargins left="0.45" right="0.45" top="0.5" bottom="0.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4"/>
  <sheetViews>
    <sheetView zoomScale="150" zoomScaleNormal="150" workbookViewId="0">
      <selection activeCell="B1" sqref="B1"/>
    </sheetView>
  </sheetViews>
  <sheetFormatPr defaultColWidth="9.109375" defaultRowHeight="14.4" x14ac:dyDescent="0.3"/>
  <cols>
    <col min="1" max="1" width="8.5546875" style="63" customWidth="1"/>
    <col min="2" max="2" width="93" style="63" customWidth="1"/>
    <col min="3" max="5" width="13.6640625" style="15" customWidth="1"/>
    <col min="6" max="16384" width="9.109375" style="15"/>
  </cols>
  <sheetData>
    <row r="1" spans="1:10" s="75" customFormat="1" ht="21" customHeight="1" x14ac:dyDescent="0.3">
      <c r="A1" s="142"/>
      <c r="B1" s="142" t="s">
        <v>60</v>
      </c>
    </row>
    <row r="2" spans="1:10" ht="18" x14ac:dyDescent="0.3">
      <c r="B2" s="143" t="s">
        <v>82</v>
      </c>
    </row>
    <row r="3" spans="1:10" x14ac:dyDescent="0.3">
      <c r="A3" s="76" t="s">
        <v>21</v>
      </c>
      <c r="B3" s="76" t="s">
        <v>55</v>
      </c>
      <c r="C3" s="66"/>
      <c r="D3" s="66"/>
      <c r="E3" s="66"/>
      <c r="F3" s="66"/>
      <c r="G3" s="66"/>
      <c r="H3" s="66"/>
    </row>
    <row r="4" spans="1:10" ht="28.8" x14ac:dyDescent="0.3">
      <c r="A4" s="76" t="s">
        <v>56</v>
      </c>
      <c r="B4" s="98" t="s">
        <v>57</v>
      </c>
      <c r="C4" s="66"/>
      <c r="D4" s="66"/>
      <c r="E4" s="66"/>
      <c r="F4" s="66"/>
      <c r="G4" s="66"/>
      <c r="H4" s="66"/>
    </row>
    <row r="5" spans="1:10" ht="43.2" x14ac:dyDescent="0.3">
      <c r="A5" s="77" t="s">
        <v>22</v>
      </c>
      <c r="B5" s="77" t="s">
        <v>51</v>
      </c>
      <c r="C5" s="64"/>
      <c r="D5" s="64"/>
      <c r="E5" s="64"/>
      <c r="F5" s="64"/>
      <c r="G5" s="64"/>
      <c r="H5" s="64"/>
      <c r="I5" s="63"/>
      <c r="J5" s="63"/>
    </row>
    <row r="6" spans="1:10" ht="18" x14ac:dyDescent="0.3">
      <c r="A6" s="77"/>
      <c r="B6" s="143" t="s">
        <v>14</v>
      </c>
      <c r="C6" s="64"/>
      <c r="D6" s="64"/>
      <c r="E6" s="64"/>
      <c r="F6" s="64"/>
      <c r="G6" s="64"/>
      <c r="H6" s="64"/>
      <c r="I6" s="63"/>
      <c r="J6" s="63"/>
    </row>
    <row r="7" spans="1:10" ht="43.2" x14ac:dyDescent="0.3">
      <c r="A7" s="77" t="s">
        <v>49</v>
      </c>
      <c r="B7" s="77" t="s">
        <v>96</v>
      </c>
      <c r="C7" s="66"/>
      <c r="D7" s="66"/>
      <c r="E7" s="66"/>
      <c r="F7" s="66"/>
      <c r="G7" s="66"/>
      <c r="H7" s="66"/>
      <c r="I7" s="65"/>
      <c r="J7" s="65"/>
    </row>
    <row r="8" spans="1:10" x14ac:dyDescent="0.3">
      <c r="A8" s="77" t="s">
        <v>23</v>
      </c>
      <c r="B8" s="77" t="s">
        <v>50</v>
      </c>
      <c r="C8" s="66"/>
      <c r="D8" s="66"/>
      <c r="E8" s="66"/>
      <c r="F8" s="66"/>
      <c r="G8" s="66"/>
      <c r="H8" s="66"/>
    </row>
    <row r="9" spans="1:10" x14ac:dyDescent="0.3">
      <c r="A9" s="77" t="s">
        <v>24</v>
      </c>
      <c r="B9" s="77" t="s">
        <v>44</v>
      </c>
      <c r="C9" s="66"/>
      <c r="D9" s="66"/>
      <c r="E9" s="66"/>
      <c r="F9" s="66"/>
      <c r="G9" s="66"/>
      <c r="H9" s="66"/>
    </row>
    <row r="10" spans="1:10" x14ac:dyDescent="0.3">
      <c r="A10" s="77" t="s">
        <v>25</v>
      </c>
      <c r="B10" s="77" t="s">
        <v>45</v>
      </c>
      <c r="C10" s="66"/>
      <c r="D10" s="66"/>
      <c r="E10" s="66"/>
      <c r="F10" s="66"/>
      <c r="G10" s="66"/>
      <c r="H10" s="66"/>
    </row>
    <row r="11" spans="1:10" x14ac:dyDescent="0.3">
      <c r="A11" s="77" t="s">
        <v>26</v>
      </c>
      <c r="B11" s="77" t="s">
        <v>48</v>
      </c>
      <c r="C11" s="66"/>
      <c r="D11" s="66"/>
      <c r="E11" s="66"/>
      <c r="F11" s="66"/>
      <c r="G11" s="66"/>
      <c r="H11" s="66"/>
    </row>
    <row r="12" spans="1:10" x14ac:dyDescent="0.3">
      <c r="A12" s="77" t="s">
        <v>27</v>
      </c>
      <c r="B12" s="77" t="s">
        <v>46</v>
      </c>
      <c r="C12" s="66"/>
      <c r="D12" s="66"/>
      <c r="E12" s="66"/>
      <c r="F12" s="66"/>
      <c r="G12" s="66"/>
      <c r="H12" s="66"/>
    </row>
    <row r="13" spans="1:10" x14ac:dyDescent="0.3">
      <c r="A13" s="77" t="s">
        <v>53</v>
      </c>
      <c r="B13" s="78" t="s">
        <v>54</v>
      </c>
      <c r="C13" s="66"/>
      <c r="D13" s="66"/>
      <c r="E13" s="66"/>
      <c r="F13" s="66"/>
      <c r="G13" s="66"/>
      <c r="H13" s="66"/>
    </row>
    <row r="14" spans="1:10" x14ac:dyDescent="0.3">
      <c r="A14" s="77" t="s">
        <v>83</v>
      </c>
      <c r="B14" s="78" t="s">
        <v>84</v>
      </c>
      <c r="C14" s="66"/>
      <c r="D14" s="66"/>
      <c r="E14" s="66"/>
      <c r="F14" s="66"/>
      <c r="G14" s="66"/>
      <c r="H14" s="66"/>
    </row>
    <row r="15" spans="1:10" ht="18" x14ac:dyDescent="0.3">
      <c r="A15" s="77"/>
      <c r="B15" s="105" t="s">
        <v>85</v>
      </c>
      <c r="C15" s="66"/>
      <c r="D15" s="66"/>
      <c r="E15" s="66"/>
      <c r="F15" s="66"/>
      <c r="G15" s="66"/>
      <c r="H15" s="66"/>
    </row>
    <row r="16" spans="1:10" ht="28.8" x14ac:dyDescent="0.3">
      <c r="A16" s="77" t="s">
        <v>28</v>
      </c>
      <c r="B16" s="77" t="s">
        <v>71</v>
      </c>
      <c r="C16" s="66"/>
      <c r="D16" s="66"/>
      <c r="E16" s="66"/>
      <c r="F16" s="66"/>
      <c r="G16" s="66"/>
      <c r="H16" s="66"/>
    </row>
    <row r="17" spans="1:13" x14ac:dyDescent="0.3">
      <c r="A17" s="77" t="s">
        <v>29</v>
      </c>
      <c r="B17" s="77" t="s">
        <v>72</v>
      </c>
      <c r="C17" s="70"/>
      <c r="D17" s="70"/>
      <c r="E17" s="70"/>
      <c r="F17" s="70"/>
      <c r="G17" s="70"/>
      <c r="H17" s="70"/>
    </row>
    <row r="18" spans="1:13" x14ac:dyDescent="0.3">
      <c r="A18" s="77" t="s">
        <v>30</v>
      </c>
      <c r="B18" s="79" t="s">
        <v>73</v>
      </c>
      <c r="C18" s="71"/>
      <c r="D18" s="71"/>
      <c r="E18" s="71"/>
      <c r="F18" s="71"/>
      <c r="G18" s="71"/>
      <c r="H18" s="71"/>
    </row>
    <row r="19" spans="1:13" ht="28.8" x14ac:dyDescent="0.3">
      <c r="A19" s="77" t="s">
        <v>34</v>
      </c>
      <c r="B19" s="80" t="s">
        <v>75</v>
      </c>
      <c r="C19" s="68"/>
      <c r="D19" s="68"/>
      <c r="E19" s="68"/>
      <c r="F19" s="68"/>
      <c r="G19" s="68"/>
      <c r="H19" s="68"/>
      <c r="I19" s="67"/>
      <c r="J19" s="67"/>
      <c r="K19" s="67"/>
      <c r="L19" s="67"/>
      <c r="M19" s="17"/>
    </row>
    <row r="20" spans="1:13" ht="28.8" x14ac:dyDescent="0.3">
      <c r="A20" s="77" t="s">
        <v>31</v>
      </c>
      <c r="B20" s="80" t="s">
        <v>76</v>
      </c>
      <c r="C20" s="69"/>
      <c r="D20" s="69"/>
      <c r="E20" s="69"/>
      <c r="F20" s="69"/>
      <c r="G20" s="69"/>
      <c r="H20" s="69"/>
      <c r="I20" s="17"/>
      <c r="J20" s="17"/>
      <c r="K20" s="17"/>
      <c r="L20" s="17"/>
      <c r="M20" s="17"/>
    </row>
    <row r="21" spans="1:13" x14ac:dyDescent="0.3">
      <c r="A21" s="77" t="s">
        <v>32</v>
      </c>
      <c r="B21" s="80" t="s">
        <v>74</v>
      </c>
      <c r="C21" s="72"/>
      <c r="D21" s="72"/>
      <c r="E21" s="72"/>
    </row>
    <row r="22" spans="1:13" x14ac:dyDescent="0.3">
      <c r="A22" s="77" t="s">
        <v>33</v>
      </c>
      <c r="B22" s="80" t="s">
        <v>77</v>
      </c>
      <c r="C22" s="72"/>
      <c r="D22" s="72"/>
      <c r="E22" s="72"/>
    </row>
    <row r="23" spans="1:13" ht="28.8" x14ac:dyDescent="0.3">
      <c r="A23" s="77" t="s">
        <v>35</v>
      </c>
      <c r="B23" s="77" t="s">
        <v>47</v>
      </c>
      <c r="C23" s="72"/>
      <c r="D23" s="72"/>
      <c r="E23" s="72"/>
    </row>
    <row r="24" spans="1:13" ht="18" x14ac:dyDescent="0.3">
      <c r="A24" s="77"/>
      <c r="B24" s="105" t="s">
        <v>20</v>
      </c>
      <c r="C24" s="72"/>
      <c r="D24" s="72"/>
      <c r="E24" s="72"/>
    </row>
    <row r="25" spans="1:13" x14ac:dyDescent="0.3">
      <c r="A25" s="77" t="s">
        <v>36</v>
      </c>
      <c r="B25" s="77" t="s">
        <v>86</v>
      </c>
      <c r="C25" s="72"/>
      <c r="D25" s="72"/>
      <c r="E25" s="72"/>
    </row>
    <row r="26" spans="1:13" ht="28.8" x14ac:dyDescent="0.3">
      <c r="A26" s="77" t="s">
        <v>37</v>
      </c>
      <c r="B26" s="82" t="s">
        <v>87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18"/>
    </row>
    <row r="27" spans="1:13" x14ac:dyDescent="0.3">
      <c r="A27" s="77" t="s">
        <v>38</v>
      </c>
      <c r="B27" s="82" t="s">
        <v>88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ht="28.8" x14ac:dyDescent="0.3">
      <c r="A28" s="77" t="s">
        <v>39</v>
      </c>
      <c r="B28" s="82" t="s">
        <v>58</v>
      </c>
      <c r="C28"/>
      <c r="D28"/>
      <c r="E28"/>
      <c r="F28"/>
      <c r="G28" s="18"/>
      <c r="H28" s="18"/>
      <c r="I28" s="18"/>
      <c r="J28" s="18"/>
      <c r="K28" s="18"/>
      <c r="L28" s="18"/>
      <c r="M28" s="18"/>
    </row>
    <row r="29" spans="1:13" x14ac:dyDescent="0.3">
      <c r="A29" s="77" t="s">
        <v>40</v>
      </c>
      <c r="B29" s="29" t="s">
        <v>89</v>
      </c>
      <c r="C29" s="72"/>
      <c r="D29" s="72"/>
      <c r="E29" s="72"/>
    </row>
    <row r="30" spans="1:13" x14ac:dyDescent="0.3">
      <c r="A30" s="77" t="s">
        <v>41</v>
      </c>
      <c r="B30" s="82" t="s">
        <v>99</v>
      </c>
      <c r="C30" s="72"/>
      <c r="D30" s="72"/>
      <c r="E30" s="72"/>
    </row>
    <row r="31" spans="1:13" ht="28.8" x14ac:dyDescent="0.3">
      <c r="A31" s="77" t="s">
        <v>90</v>
      </c>
      <c r="B31" s="82" t="s">
        <v>91</v>
      </c>
      <c r="C31" s="72"/>
      <c r="D31" s="72"/>
      <c r="E31" s="72"/>
    </row>
    <row r="32" spans="1:13" x14ac:dyDescent="0.3">
      <c r="A32" s="77" t="s">
        <v>92</v>
      </c>
      <c r="B32" s="82" t="s">
        <v>93</v>
      </c>
      <c r="C32" s="72"/>
      <c r="D32" s="72"/>
      <c r="E32" s="72"/>
    </row>
    <row r="33" spans="1:13" x14ac:dyDescent="0.3">
      <c r="A33" s="77" t="s">
        <v>42</v>
      </c>
      <c r="B33" s="15" t="s">
        <v>94</v>
      </c>
      <c r="C33" s="72"/>
      <c r="D33" s="72"/>
      <c r="E33" s="72"/>
    </row>
    <row r="34" spans="1:13" ht="28.8" x14ac:dyDescent="0.3">
      <c r="A34" s="77" t="s">
        <v>43</v>
      </c>
      <c r="B34" s="82" t="s">
        <v>95</v>
      </c>
      <c r="C34" s="72"/>
      <c r="D34" s="72"/>
      <c r="E34" s="72"/>
    </row>
    <row r="35" spans="1:13" x14ac:dyDescent="0.3">
      <c r="A35" s="77"/>
      <c r="B35" s="83"/>
    </row>
    <row r="36" spans="1:13" x14ac:dyDescent="0.3">
      <c r="A36" s="77"/>
      <c r="B36" s="101"/>
      <c r="C36" s="73"/>
      <c r="D36" s="73"/>
      <c r="E36" s="73"/>
    </row>
    <row r="37" spans="1:13" x14ac:dyDescent="0.3">
      <c r="A37" s="77"/>
      <c r="B37" s="8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spans="1:13" x14ac:dyDescent="0.3">
      <c r="A38" s="77"/>
      <c r="B38" s="81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x14ac:dyDescent="0.3">
      <c r="A39" s="77"/>
      <c r="B39" s="78"/>
    </row>
    <row r="40" spans="1:13" x14ac:dyDescent="0.3">
      <c r="B40" s="84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x14ac:dyDescent="0.3">
      <c r="B41" s="15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x14ac:dyDescent="0.3">
      <c r="B42" s="84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4" spans="1:13" x14ac:dyDescent="0.3">
      <c r="C44" s="74"/>
    </row>
  </sheetData>
  <sheetProtection algorithmName="SHA-512" hashValue="r4z3JT34z4xJ36xvBSghtp/k6YN6BxoycKl4W7QWq3/S4oyTjaVgG9p4sorEKMci8NgIPqKl5hD8Le5kE+D3kA==" saltValue="UwRp6lD7EhElsy6xPmGXqA==" spinCount="100000" sheet="1" selectLockedCells="1"/>
  <pageMargins left="0.45" right="0.45" top="0.5" bottom="0.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Instructions</vt:lpstr>
      <vt:lpstr>Sheet3</vt:lpstr>
    </vt:vector>
  </TitlesOfParts>
  <Company>USDA OCIO-ITS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michael.rollins</dc:creator>
  <cp:lastModifiedBy>Korbet, Patricia L</cp:lastModifiedBy>
  <cp:lastPrinted>2025-02-26T16:45:48Z</cp:lastPrinted>
  <dcterms:created xsi:type="dcterms:W3CDTF">2010-08-19T19:56:50Z</dcterms:created>
  <dcterms:modified xsi:type="dcterms:W3CDTF">2026-03-06T21:12:28Z</dcterms:modified>
</cp:coreProperties>
</file>